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895" windowHeight="13680" activeTab="0"/>
  </bookViews>
  <sheets>
    <sheet name="Deuda 2011_2014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<sst xmlns="http://schemas.openxmlformats.org/spreadsheetml/2006/main" count="64" uniqueCount="40">
  <si>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tramo2014</t>
  </si>
  <si>
    <t>Deuda2011</t>
  </si>
  <si>
    <t>Nº Mun2012</t>
  </si>
  <si>
    <t>Deuda2013</t>
  </si>
  <si>
    <t>Deuda2014</t>
  </si>
  <si>
    <t>Nº Mun2011</t>
  </si>
  <si>
    <t>Nº Mun 2014</t>
  </si>
  <si>
    <t>Población 2014</t>
  </si>
  <si>
    <t>Nº Mun2013</t>
  </si>
  <si>
    <t>Nº Mun2014</t>
  </si>
  <si>
    <t>TOTAL AYUNTAMIENTOS</t>
  </si>
  <si>
    <t>Menores de 1.001 habitantes</t>
  </si>
  <si>
    <t>Entre 1.001 y 5.000 habitantes</t>
  </si>
  <si>
    <t>Entre 5.001 y 10.000 habitantes</t>
  </si>
  <si>
    <t>Entre 10.001 y 20.000 habitantes</t>
  </si>
  <si>
    <t>Entre 20.001 y 50.000 habitantes</t>
  </si>
  <si>
    <t>Entre 50.001 y 100.000 habitantes</t>
  </si>
  <si>
    <t>Entre 100.001 y 500.000 habitantes</t>
  </si>
  <si>
    <t>Entre 500.001 y 1.000.000 habitantes</t>
  </si>
  <si>
    <t>Mayores de 1.000.000 habitantes</t>
  </si>
  <si>
    <t>Deuda2012</t>
  </si>
  <si>
    <t>* La informacion sobre Deuda Viva del Consejo Insular de Formentera se incluye en la correspondiente al ayuntamiento de Formentera</t>
  </si>
  <si>
    <t>(fuente: INE)</t>
  </si>
  <si>
    <t>(fuente: IGAE)</t>
  </si>
  <si>
    <t>PIB utilizado (en millones de euros)</t>
  </si>
  <si>
    <t>TOTAL DIPUTACIONES, CABILDOS Y CONSEJOS INSULARES</t>
  </si>
  <si>
    <t>Nº</t>
  </si>
  <si>
    <t>%PIB</t>
  </si>
  <si>
    <t>TOTAL AYTO + DIPUTACIONES  (incl. Cabildos y Consejos)</t>
  </si>
  <si>
    <t>Deuda viva a 31 de diciembre 2011-2014 de AYUNTAMIENTOS (miles de euros)</t>
  </si>
  <si>
    <t>Deuda viva a 31 de diciembre 2011-2014 de DIPUTACIONES, CABILDOS Y CONSEJOS  (miles de euros)</t>
  </si>
  <si>
    <t xml:space="preserve">Deuda viva a 31 de diciembre 2011-2014 de TOTAL AYUNTAMIENTOS + DIPUTACIONES (incl Cabildos y Consejos) (miles de euros) </t>
  </si>
  <si>
    <t>TOTAL AYUNTAMIENTOS (sin resto del mundo en 2014)</t>
  </si>
  <si>
    <t>Tasas de Variación interanual de la Deuda Viva a 31 de diciembre de Ayuntamientos</t>
  </si>
  <si>
    <t>Tasas de Variación interanual de la Deuda Viva a 31 de diciembre de Diputaciones</t>
  </si>
  <si>
    <t>Tasas de Variación interanual de la Deuda Viva a 31 de diciembre de Aytos + Diputaciones</t>
  </si>
  <si>
    <t>TOTAL DIPUTACIONES (incl Cabildosy Consejos</t>
  </si>
  <si>
    <t>TOTAL Aytos + Diputaciones (incl Cabildos y Consejos)</t>
  </si>
  <si>
    <r>
      <rPr>
        <b/>
        <i/>
        <u val="single"/>
        <sz val="11"/>
        <color indexed="8"/>
        <rFont val="Calibri"/>
        <family val="2"/>
      </rPr>
      <t>Nota</t>
    </r>
    <r>
      <rPr>
        <b/>
        <i/>
        <sz val="11"/>
        <color indexed="8"/>
        <rFont val="Calibri"/>
        <family val="2"/>
      </rPr>
      <t>.-</t>
    </r>
    <r>
      <rPr>
        <i/>
        <sz val="11"/>
        <color indexed="8"/>
        <rFont val="Calibri"/>
        <family val="2"/>
      </rPr>
      <t xml:space="preserve"> Se incluye deuda viva por préstamos con FFPP a partir de 2012, y, además, retenciones en PTE a favor de FFPP a partir de 2013.</t>
    </r>
  </si>
  <si>
    <t>* Prestamos con resto del Mundo no incluidos en Municipios con menos de 500.000 habs. en 2014, por no haber sido posible la desagregación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</si>
</sst>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i/>
      <sz val="12"/>
      <name val="Univers (W1)"/>
      <family val="0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Univers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Univers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>
        <color indexed="8"/>
      </top>
      <bottom style="medium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right" wrapText="1"/>
      <protection/>
    </xf>
    <xf numFmtId="43" fontId="1" fillId="0" borderId="11" xfId="47" applyFont="1" applyFill="1" applyBorder="1" applyAlignment="1">
      <alignment horizontal="right" wrapText="1"/>
    </xf>
    <xf numFmtId="0" fontId="3" fillId="0" borderId="11" xfId="54" applyFont="1" applyFill="1" applyBorder="1" applyAlignment="1">
      <alignment wrapText="1"/>
      <protection/>
    </xf>
    <xf numFmtId="0" fontId="3" fillId="0" borderId="12" xfId="54" applyFont="1" applyFill="1" applyBorder="1" applyAlignment="1">
      <alignment wrapText="1"/>
      <protection/>
    </xf>
    <xf numFmtId="43" fontId="1" fillId="0" borderId="12" xfId="47" applyFont="1" applyFill="1" applyBorder="1" applyAlignment="1">
      <alignment horizontal="right" wrapText="1"/>
    </xf>
    <xf numFmtId="0" fontId="1" fillId="0" borderId="12" xfId="54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164" fontId="1" fillId="0" borderId="11" xfId="47" applyNumberFormat="1" applyFont="1" applyFill="1" applyBorder="1" applyAlignment="1">
      <alignment horizontal="right" wrapText="1"/>
    </xf>
    <xf numFmtId="164" fontId="1" fillId="0" borderId="12" xfId="47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4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43" fontId="43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3" fontId="6" fillId="0" borderId="0" xfId="52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3" fontId="44" fillId="0" borderId="0" xfId="47" applyFont="1" applyAlignment="1">
      <alignment horizontal="center"/>
    </xf>
    <xf numFmtId="0" fontId="44" fillId="0" borderId="0" xfId="0" applyFont="1" applyAlignment="1">
      <alignment horizontal="right"/>
    </xf>
    <xf numFmtId="0" fontId="43" fillId="0" borderId="14" xfId="0" applyFont="1" applyBorder="1" applyAlignment="1">
      <alignment/>
    </xf>
    <xf numFmtId="0" fontId="0" fillId="0" borderId="14" xfId="0" applyBorder="1" applyAlignment="1">
      <alignment/>
    </xf>
    <xf numFmtId="43" fontId="4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43" fillId="0" borderId="0" xfId="0" applyFont="1" applyBorder="1" applyAlignment="1">
      <alignment/>
    </xf>
    <xf numFmtId="43" fontId="4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3" fillId="0" borderId="14" xfId="0" applyFont="1" applyBorder="1" applyAlignment="1">
      <alignment horizontal="right"/>
    </xf>
    <xf numFmtId="0" fontId="43" fillId="0" borderId="0" xfId="0" applyFont="1" applyAlignment="1">
      <alignment wrapText="1"/>
    </xf>
    <xf numFmtId="0" fontId="43" fillId="0" borderId="13" xfId="0" applyFont="1" applyBorder="1" applyAlignment="1">
      <alignment/>
    </xf>
    <xf numFmtId="165" fontId="0" fillId="0" borderId="0" xfId="56" applyNumberFormat="1" applyFont="1" applyAlignment="1">
      <alignment/>
    </xf>
    <xf numFmtId="165" fontId="0" fillId="0" borderId="13" xfId="56" applyNumberFormat="1" applyFont="1" applyBorder="1" applyAlignment="1">
      <alignment/>
    </xf>
    <xf numFmtId="165" fontId="43" fillId="0" borderId="0" xfId="56" applyNumberFormat="1" applyFont="1" applyAlignment="1">
      <alignment/>
    </xf>
    <xf numFmtId="165" fontId="43" fillId="0" borderId="0" xfId="56" applyNumberFormat="1" applyFont="1" applyBorder="1" applyAlignment="1">
      <alignment/>
    </xf>
    <xf numFmtId="165" fontId="43" fillId="0" borderId="15" xfId="56" applyNumberFormat="1" applyFont="1" applyBorder="1" applyAlignment="1">
      <alignment/>
    </xf>
    <xf numFmtId="0" fontId="45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45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Deuda 2011_201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5.00390625" style="0" customWidth="1"/>
    <col min="2" max="2" width="12.140625" style="0" bestFit="1" customWidth="1"/>
    <col min="3" max="3" width="13.7109375" style="0" customWidth="1"/>
    <col min="4" max="4" width="1.421875" style="0" customWidth="1"/>
    <col min="5" max="5" width="16.421875" style="0" bestFit="1" customWidth="1"/>
    <col min="6" max="6" width="13.8515625" style="0" customWidth="1"/>
    <col min="7" max="7" width="16.421875" style="0" bestFit="1" customWidth="1"/>
    <col min="8" max="8" width="13.8515625" style="0" customWidth="1"/>
    <col min="9" max="9" width="16.421875" style="0" bestFit="1" customWidth="1"/>
    <col min="10" max="10" width="13.8515625" style="0" customWidth="1"/>
    <col min="11" max="11" width="16.421875" style="0" bestFit="1" customWidth="1"/>
    <col min="12" max="12" width="12.00390625" style="0" bestFit="1" customWidth="1"/>
    <col min="13" max="13" width="3.57421875" style="0" customWidth="1"/>
    <col min="14" max="14" width="30.28125" style="0" customWidth="1"/>
    <col min="15" max="17" width="10.00390625" style="0" customWidth="1"/>
    <col min="18" max="19" width="9.140625" style="0" customWidth="1"/>
    <col min="20" max="20" width="10.28125" style="0" bestFit="1" customWidth="1"/>
    <col min="21" max="21" width="15.421875" style="0" bestFit="1" customWidth="1"/>
  </cols>
  <sheetData>
    <row r="2" spans="5:17" ht="15" customHeight="1">
      <c r="E2" s="46" t="s">
        <v>29</v>
      </c>
      <c r="F2" s="46"/>
      <c r="G2" s="46"/>
      <c r="H2" s="46"/>
      <c r="I2" s="46"/>
      <c r="J2" s="46"/>
      <c r="K2" s="46"/>
      <c r="L2" s="46"/>
      <c r="N2" s="48" t="s">
        <v>33</v>
      </c>
      <c r="O2" s="48"/>
      <c r="P2" s="48"/>
      <c r="Q2" s="48"/>
    </row>
    <row r="3" spans="5:17" ht="20.25" customHeight="1">
      <c r="E3" s="47"/>
      <c r="F3" s="47"/>
      <c r="G3" s="47"/>
      <c r="H3" s="47"/>
      <c r="I3" s="47"/>
      <c r="J3" s="47"/>
      <c r="K3" s="47"/>
      <c r="L3" s="47"/>
      <c r="N3" s="50"/>
      <c r="O3" s="50"/>
      <c r="P3" s="50"/>
      <c r="Q3" s="50"/>
    </row>
    <row r="4" spans="1:17" ht="15">
      <c r="A4" s="1" t="s">
        <v>0</v>
      </c>
      <c r="B4" s="1" t="s">
        <v>6</v>
      </c>
      <c r="C4" s="1" t="s">
        <v>7</v>
      </c>
      <c r="E4" s="1" t="s">
        <v>1</v>
      </c>
      <c r="F4" s="1" t="s">
        <v>5</v>
      </c>
      <c r="G4" s="14" t="s">
        <v>20</v>
      </c>
      <c r="H4" s="1" t="s">
        <v>2</v>
      </c>
      <c r="I4" s="1" t="s">
        <v>3</v>
      </c>
      <c r="J4" s="1" t="s">
        <v>8</v>
      </c>
      <c r="K4" s="1" t="s">
        <v>4</v>
      </c>
      <c r="L4" s="1" t="s">
        <v>9</v>
      </c>
      <c r="N4" s="1" t="s">
        <v>0</v>
      </c>
      <c r="O4" s="1">
        <v>2012</v>
      </c>
      <c r="P4" s="1">
        <v>2013</v>
      </c>
      <c r="Q4" s="1">
        <v>2014</v>
      </c>
    </row>
    <row r="5" spans="1:20" ht="15" customHeight="1">
      <c r="A5" s="4" t="s">
        <v>11</v>
      </c>
      <c r="B5" s="2">
        <v>4914</v>
      </c>
      <c r="C5" s="9">
        <v>1470934</v>
      </c>
      <c r="E5" s="3">
        <v>345282.54071000003</v>
      </c>
      <c r="F5" s="9">
        <v>2119</v>
      </c>
      <c r="G5" s="3">
        <v>449787.28891</v>
      </c>
      <c r="H5" s="9">
        <v>2183</v>
      </c>
      <c r="I5" s="3">
        <v>470430.5615699994</v>
      </c>
      <c r="J5" s="9">
        <v>2204</v>
      </c>
      <c r="K5" s="3">
        <v>406045.1013470706</v>
      </c>
      <c r="L5" s="9">
        <v>2003</v>
      </c>
      <c r="N5" s="4" t="s">
        <v>11</v>
      </c>
      <c r="O5" s="36">
        <f>G5/E5-1</f>
        <v>0.3026644439800177</v>
      </c>
      <c r="P5" s="36">
        <f>I5/G5-1</f>
        <v>0.045895633711716455</v>
      </c>
      <c r="Q5" s="36">
        <f>K5/I5-1</f>
        <v>-0.13686496049077013</v>
      </c>
      <c r="S5" s="36"/>
      <c r="T5" s="36"/>
    </row>
    <row r="6" spans="1:20" ht="15" customHeight="1">
      <c r="A6" s="4" t="s">
        <v>12</v>
      </c>
      <c r="B6" s="2">
        <v>1900</v>
      </c>
      <c r="C6" s="9">
        <v>4414532</v>
      </c>
      <c r="E6" s="3">
        <v>1312763.82215</v>
      </c>
      <c r="F6" s="9">
        <v>1608</v>
      </c>
      <c r="G6" s="3">
        <v>1728599.7752400003</v>
      </c>
      <c r="H6" s="9">
        <v>1617</v>
      </c>
      <c r="I6" s="3">
        <v>1711906.961039998</v>
      </c>
      <c r="J6" s="9">
        <v>1582</v>
      </c>
      <c r="K6" s="3">
        <v>1487893.982013025</v>
      </c>
      <c r="L6" s="9">
        <v>1478</v>
      </c>
      <c r="N6" s="4" t="s">
        <v>12</v>
      </c>
      <c r="O6" s="36">
        <f aca="true" t="shared" si="0" ref="O6:O13">G6/E6-1</f>
        <v>0.3167637209935892</v>
      </c>
      <c r="P6" s="36">
        <f aca="true" t="shared" si="1" ref="P6:P13">I6/G6-1</f>
        <v>-0.009656841588842946</v>
      </c>
      <c r="Q6" s="36">
        <f aca="true" t="shared" si="2" ref="Q6:Q13">K6/I6-1</f>
        <v>-0.13085581408634683</v>
      </c>
      <c r="S6" s="36"/>
      <c r="T6" s="36"/>
    </row>
    <row r="7" spans="1:21" ht="15" customHeight="1">
      <c r="A7" s="4" t="s">
        <v>13</v>
      </c>
      <c r="B7" s="2">
        <v>552</v>
      </c>
      <c r="C7" s="9">
        <v>3885669</v>
      </c>
      <c r="E7" s="3">
        <v>1422023.60667</v>
      </c>
      <c r="F7" s="9">
        <v>527</v>
      </c>
      <c r="G7" s="3">
        <v>1791810.1429700006</v>
      </c>
      <c r="H7" s="9">
        <v>528</v>
      </c>
      <c r="I7" s="3">
        <v>1781939.9912800004</v>
      </c>
      <c r="J7" s="9">
        <v>518</v>
      </c>
      <c r="K7" s="3">
        <v>1582902.8910567255</v>
      </c>
      <c r="L7" s="9">
        <v>500</v>
      </c>
      <c r="N7" s="4" t="s">
        <v>13</v>
      </c>
      <c r="O7" s="36">
        <f t="shared" si="0"/>
        <v>0.2600424736730933</v>
      </c>
      <c r="P7" s="36">
        <f t="shared" si="1"/>
        <v>-0.005508480755466616</v>
      </c>
      <c r="Q7" s="36">
        <f t="shared" si="2"/>
        <v>-0.11169685915197569</v>
      </c>
      <c r="S7" s="36"/>
      <c r="T7" s="36"/>
      <c r="U7" s="42"/>
    </row>
    <row r="8" spans="1:20" ht="15" customHeight="1">
      <c r="A8" s="4" t="s">
        <v>14</v>
      </c>
      <c r="B8" s="2">
        <v>353</v>
      </c>
      <c r="C8" s="9">
        <v>5023169</v>
      </c>
      <c r="E8" s="3">
        <v>2089558.31362</v>
      </c>
      <c r="F8" s="9">
        <v>343</v>
      </c>
      <c r="G8" s="3">
        <v>2655355.239479999</v>
      </c>
      <c r="H8" s="9">
        <v>342</v>
      </c>
      <c r="I8" s="3">
        <v>2541631.631190001</v>
      </c>
      <c r="J8" s="9">
        <v>334</v>
      </c>
      <c r="K8" s="3">
        <v>2219126.72055</v>
      </c>
      <c r="L8" s="9">
        <v>327</v>
      </c>
      <c r="N8" s="4" t="s">
        <v>14</v>
      </c>
      <c r="O8" s="36">
        <f t="shared" si="0"/>
        <v>0.27077345588877066</v>
      </c>
      <c r="P8" s="36">
        <f t="shared" si="1"/>
        <v>-0.04282802037149225</v>
      </c>
      <c r="Q8" s="36">
        <f t="shared" si="2"/>
        <v>-0.12688892705077126</v>
      </c>
      <c r="S8" s="36"/>
      <c r="T8" s="36"/>
    </row>
    <row r="9" spans="1:20" ht="15" customHeight="1">
      <c r="A9" s="4" t="s">
        <v>15</v>
      </c>
      <c r="B9" s="2">
        <v>254</v>
      </c>
      <c r="C9" s="9">
        <v>7509883</v>
      </c>
      <c r="E9" s="3">
        <v>3657738.8577100006</v>
      </c>
      <c r="F9" s="9">
        <v>243</v>
      </c>
      <c r="G9" s="3">
        <v>4564868.063770001</v>
      </c>
      <c r="H9" s="9">
        <v>245</v>
      </c>
      <c r="I9" s="3">
        <v>4554187.541499998</v>
      </c>
      <c r="J9" s="9">
        <v>245</v>
      </c>
      <c r="K9" s="3">
        <v>4099016.2324599973</v>
      </c>
      <c r="L9" s="9">
        <v>243</v>
      </c>
      <c r="N9" s="4" t="s">
        <v>15</v>
      </c>
      <c r="O9" s="36">
        <f t="shared" si="0"/>
        <v>0.24800272554939218</v>
      </c>
      <c r="P9" s="36">
        <f t="shared" si="1"/>
        <v>-0.0023397220074705682</v>
      </c>
      <c r="Q9" s="36">
        <f t="shared" si="2"/>
        <v>-0.09994566646460123</v>
      </c>
      <c r="S9" s="36"/>
      <c r="T9" s="36"/>
    </row>
    <row r="10" spans="1:20" ht="15" customHeight="1">
      <c r="A10" s="4" t="s">
        <v>16</v>
      </c>
      <c r="B10" s="2">
        <v>83</v>
      </c>
      <c r="C10" s="9">
        <v>5968029</v>
      </c>
      <c r="E10" s="3">
        <v>3395923.6256</v>
      </c>
      <c r="F10" s="9">
        <v>83</v>
      </c>
      <c r="G10" s="3">
        <v>4568994.525230001</v>
      </c>
      <c r="H10" s="9">
        <v>83</v>
      </c>
      <c r="I10" s="3">
        <v>4649520.51804</v>
      </c>
      <c r="J10" s="9">
        <v>83</v>
      </c>
      <c r="K10" s="3">
        <v>4246069.64238</v>
      </c>
      <c r="L10" s="9">
        <v>82</v>
      </c>
      <c r="N10" s="4" t="s">
        <v>16</v>
      </c>
      <c r="O10" s="36">
        <f t="shared" si="0"/>
        <v>0.34543500648449954</v>
      </c>
      <c r="P10" s="36">
        <f t="shared" si="1"/>
        <v>0.017624445020744783</v>
      </c>
      <c r="Q10" s="36">
        <f t="shared" si="2"/>
        <v>-0.08677257667637406</v>
      </c>
      <c r="S10" s="36"/>
      <c r="T10" s="36"/>
    </row>
    <row r="11" spans="1:20" ht="15" customHeight="1">
      <c r="A11" s="4" t="s">
        <v>17</v>
      </c>
      <c r="B11" s="2">
        <v>56</v>
      </c>
      <c r="C11" s="9">
        <v>11015433</v>
      </c>
      <c r="E11" s="3">
        <v>5647690.23671</v>
      </c>
      <c r="F11" s="9">
        <v>56</v>
      </c>
      <c r="G11" s="3">
        <v>7709669.318749998</v>
      </c>
      <c r="H11" s="9">
        <v>56</v>
      </c>
      <c r="I11" s="3">
        <v>8177544.495379998</v>
      </c>
      <c r="J11" s="9">
        <v>56</v>
      </c>
      <c r="K11" s="3">
        <v>7460774.16701</v>
      </c>
      <c r="L11" s="9">
        <v>56</v>
      </c>
      <c r="N11" s="4" t="s">
        <v>17</v>
      </c>
      <c r="O11" s="36">
        <f t="shared" si="0"/>
        <v>0.3651013061299164</v>
      </c>
      <c r="P11" s="36">
        <f t="shared" si="1"/>
        <v>0.06068680215533018</v>
      </c>
      <c r="Q11" s="36">
        <f t="shared" si="2"/>
        <v>-0.08765104595578121</v>
      </c>
      <c r="S11" s="36"/>
      <c r="T11" s="36"/>
    </row>
    <row r="12" spans="1:21" ht="15" customHeight="1">
      <c r="A12" s="4" t="s">
        <v>18</v>
      </c>
      <c r="B12" s="2">
        <v>4</v>
      </c>
      <c r="C12" s="9">
        <v>2716071</v>
      </c>
      <c r="E12" s="3">
        <v>2850600</v>
      </c>
      <c r="F12" s="9">
        <v>4</v>
      </c>
      <c r="G12" s="3">
        <v>3086492.364</v>
      </c>
      <c r="H12" s="9">
        <v>4</v>
      </c>
      <c r="I12" s="3">
        <v>2873344.36411</v>
      </c>
      <c r="J12" s="9">
        <v>4</v>
      </c>
      <c r="K12" s="3">
        <v>2702692.90609</v>
      </c>
      <c r="L12" s="9">
        <v>4</v>
      </c>
      <c r="N12" s="4" t="s">
        <v>18</v>
      </c>
      <c r="O12" s="36">
        <f t="shared" si="0"/>
        <v>0.0827518290886129</v>
      </c>
      <c r="P12" s="36">
        <f t="shared" si="1"/>
        <v>-0.06905832730257166</v>
      </c>
      <c r="Q12" s="36">
        <f t="shared" si="2"/>
        <v>-0.05939123070368835</v>
      </c>
      <c r="S12" s="36"/>
      <c r="T12" s="36"/>
      <c r="U12" s="42"/>
    </row>
    <row r="13" spans="1:20" ht="15" customHeight="1" thickBot="1">
      <c r="A13" s="5" t="s">
        <v>19</v>
      </c>
      <c r="B13" s="7">
        <v>2</v>
      </c>
      <c r="C13" s="10">
        <v>4767621</v>
      </c>
      <c r="E13" s="6">
        <v>7437900</v>
      </c>
      <c r="F13" s="10">
        <v>2</v>
      </c>
      <c r="G13" s="6">
        <v>8607664.486</v>
      </c>
      <c r="H13" s="10">
        <v>2</v>
      </c>
      <c r="I13" s="6">
        <v>8145764.81393</v>
      </c>
      <c r="J13" s="10">
        <v>2</v>
      </c>
      <c r="K13" s="6">
        <v>6916155</v>
      </c>
      <c r="L13" s="10">
        <v>2</v>
      </c>
      <c r="N13" s="5" t="s">
        <v>19</v>
      </c>
      <c r="O13" s="37">
        <f t="shared" si="0"/>
        <v>0.1572708003603167</v>
      </c>
      <c r="P13" s="37">
        <f t="shared" si="1"/>
        <v>-0.05366144008299345</v>
      </c>
      <c r="Q13" s="37">
        <f t="shared" si="2"/>
        <v>-0.1509508121112526</v>
      </c>
      <c r="S13" s="36"/>
      <c r="T13" s="36"/>
    </row>
    <row r="14" spans="1:20" ht="30">
      <c r="A14" s="34" t="s">
        <v>32</v>
      </c>
      <c r="B14" s="11">
        <f>SUM(B5:B13)</f>
        <v>8118</v>
      </c>
      <c r="C14" s="11">
        <f>SUM(C5:C13)</f>
        <v>46771341</v>
      </c>
      <c r="E14" s="12">
        <f aca="true" t="shared" si="3" ref="E14:L14">SUM(E5:E13)</f>
        <v>28159481.003170002</v>
      </c>
      <c r="F14" s="11">
        <f t="shared" si="3"/>
        <v>4985</v>
      </c>
      <c r="G14" s="12">
        <f t="shared" si="3"/>
        <v>35163241.20435</v>
      </c>
      <c r="H14" s="11">
        <f t="shared" si="3"/>
        <v>5060</v>
      </c>
      <c r="I14" s="12">
        <f t="shared" si="3"/>
        <v>34906270.87804</v>
      </c>
      <c r="J14" s="11">
        <f t="shared" si="3"/>
        <v>5028</v>
      </c>
      <c r="K14" s="12">
        <f t="shared" si="3"/>
        <v>31120676.642906815</v>
      </c>
      <c r="L14" s="11">
        <f t="shared" si="3"/>
        <v>4695</v>
      </c>
      <c r="T14" s="43"/>
    </row>
    <row r="15" spans="1:12" ht="60.75" thickBot="1">
      <c r="A15" s="44" t="s">
        <v>39</v>
      </c>
      <c r="B15" s="17"/>
      <c r="C15" s="17"/>
      <c r="D15" s="27"/>
      <c r="E15" s="16">
        <v>0</v>
      </c>
      <c r="F15" s="17"/>
      <c r="G15" s="16">
        <v>0</v>
      </c>
      <c r="H15" s="17"/>
      <c r="I15" s="16">
        <v>0</v>
      </c>
      <c r="J15" s="17"/>
      <c r="K15" s="16">
        <v>227000</v>
      </c>
      <c r="L15" s="17"/>
    </row>
    <row r="16" spans="1:17" ht="15">
      <c r="A16" s="34" t="s">
        <v>10</v>
      </c>
      <c r="B16" s="11"/>
      <c r="C16" s="11"/>
      <c r="E16" s="12">
        <f>E14</f>
        <v>28159481.003170002</v>
      </c>
      <c r="F16" s="11"/>
      <c r="G16" s="12">
        <f>G14</f>
        <v>35163241.20435</v>
      </c>
      <c r="H16" s="11"/>
      <c r="I16" s="12">
        <f>I14</f>
        <v>34906270.87804</v>
      </c>
      <c r="J16" s="11"/>
      <c r="K16" s="12">
        <f>K14+K15</f>
        <v>31347676.642906815</v>
      </c>
      <c r="L16" s="11"/>
      <c r="N16" s="34" t="s">
        <v>10</v>
      </c>
      <c r="O16" s="38">
        <f>G16/E16-1</f>
        <v>0.24871765926337797</v>
      </c>
      <c r="P16" s="38">
        <f>I16/G16-1</f>
        <v>-0.007307924909897401</v>
      </c>
      <c r="Q16" s="38">
        <f>K16/I16-1</f>
        <v>-0.10194713286809287</v>
      </c>
    </row>
    <row r="17" spans="1:12" ht="28.5" customHeight="1">
      <c r="A17" s="13"/>
      <c r="B17" s="11"/>
      <c r="C17" s="11"/>
      <c r="E17" s="12"/>
      <c r="F17" s="11"/>
      <c r="G17" s="12"/>
      <c r="H17" s="11"/>
      <c r="I17" s="12"/>
      <c r="J17" s="11"/>
      <c r="K17" s="12"/>
      <c r="L17" s="11"/>
    </row>
    <row r="18" spans="1:17" ht="15">
      <c r="A18" s="13"/>
      <c r="B18" s="11"/>
      <c r="C18" s="11"/>
      <c r="E18" s="46" t="s">
        <v>30</v>
      </c>
      <c r="F18" s="46"/>
      <c r="G18" s="46"/>
      <c r="H18" s="46"/>
      <c r="I18" s="46"/>
      <c r="J18" s="46"/>
      <c r="K18" s="46"/>
      <c r="L18" s="46"/>
      <c r="N18" s="48" t="s">
        <v>34</v>
      </c>
      <c r="O18" s="48"/>
      <c r="P18" s="48"/>
      <c r="Q18" s="48"/>
    </row>
    <row r="19" spans="5:17" ht="21" customHeight="1">
      <c r="E19" s="47"/>
      <c r="F19" s="47"/>
      <c r="G19" s="47"/>
      <c r="H19" s="47"/>
      <c r="I19" s="47"/>
      <c r="J19" s="47"/>
      <c r="K19" s="47"/>
      <c r="L19" s="47"/>
      <c r="N19" s="50"/>
      <c r="O19" s="50"/>
      <c r="P19" s="50"/>
      <c r="Q19" s="50"/>
    </row>
    <row r="20" spans="5:17" ht="14.25" customHeight="1">
      <c r="E20" s="1" t="s">
        <v>1</v>
      </c>
      <c r="F20" s="14" t="s">
        <v>26</v>
      </c>
      <c r="G20" s="14" t="s">
        <v>20</v>
      </c>
      <c r="H20" s="14" t="s">
        <v>26</v>
      </c>
      <c r="I20" s="1" t="s">
        <v>3</v>
      </c>
      <c r="J20" s="14" t="s">
        <v>26</v>
      </c>
      <c r="K20" s="1" t="s">
        <v>4</v>
      </c>
      <c r="L20" s="14" t="s">
        <v>26</v>
      </c>
      <c r="O20" s="1">
        <v>2012</v>
      </c>
      <c r="P20" s="1">
        <v>2013</v>
      </c>
      <c r="Q20" s="1">
        <v>2014</v>
      </c>
    </row>
    <row r="21" spans="1:17" ht="15.75" thickBot="1">
      <c r="A21" s="35" t="s">
        <v>25</v>
      </c>
      <c r="B21" s="17"/>
      <c r="C21" s="17"/>
      <c r="E21" s="16">
        <v>6732267.08794</v>
      </c>
      <c r="F21" s="17">
        <v>51</v>
      </c>
      <c r="G21" s="16">
        <v>6442547.684529999</v>
      </c>
      <c r="H21" s="17">
        <v>51</v>
      </c>
      <c r="I21" s="16">
        <v>5994894.07784</v>
      </c>
      <c r="J21" s="17">
        <v>51</v>
      </c>
      <c r="K21" s="16">
        <v>6308034.3640600005</v>
      </c>
      <c r="L21" s="17">
        <v>51</v>
      </c>
      <c r="N21" s="35" t="s">
        <v>36</v>
      </c>
      <c r="O21" s="40">
        <f>G21/E21-1</f>
        <v>-0.04303444881576313</v>
      </c>
      <c r="P21" s="40">
        <f>I21/G21-1</f>
        <v>-0.06948394154146742</v>
      </c>
      <c r="Q21" s="40">
        <f>K21/I21-1</f>
        <v>0.052234498583972666</v>
      </c>
    </row>
    <row r="22" spans="1:12" ht="15">
      <c r="A22" s="30"/>
      <c r="B22" s="27"/>
      <c r="C22" s="27"/>
      <c r="E22" s="31"/>
      <c r="F22" s="32"/>
      <c r="G22" s="31"/>
      <c r="H22" s="32"/>
      <c r="I22" s="31"/>
      <c r="J22" s="32"/>
      <c r="K22" s="31"/>
      <c r="L22" s="32"/>
    </row>
    <row r="23" spans="1:12" ht="15">
      <c r="A23" s="30"/>
      <c r="B23" s="27"/>
      <c r="C23" s="27"/>
      <c r="E23" s="31"/>
      <c r="F23" s="32"/>
      <c r="G23" s="31"/>
      <c r="H23" s="32"/>
      <c r="I23" s="31"/>
      <c r="J23" s="32"/>
      <c r="K23" s="31"/>
      <c r="L23" s="32"/>
    </row>
    <row r="24" spans="1:17" ht="15">
      <c r="A24" s="30"/>
      <c r="B24" s="27"/>
      <c r="C24" s="27"/>
      <c r="E24" s="48" t="s">
        <v>31</v>
      </c>
      <c r="F24" s="48"/>
      <c r="G24" s="48"/>
      <c r="H24" s="48"/>
      <c r="I24" s="48"/>
      <c r="J24" s="48"/>
      <c r="K24" s="48"/>
      <c r="L24" s="48"/>
      <c r="N24" s="48" t="s">
        <v>35</v>
      </c>
      <c r="O24" s="48"/>
      <c r="P24" s="48"/>
      <c r="Q24" s="48"/>
    </row>
    <row r="25" spans="5:17" ht="24" customHeight="1" thickBot="1">
      <c r="E25" s="49"/>
      <c r="F25" s="49"/>
      <c r="G25" s="49"/>
      <c r="H25" s="49"/>
      <c r="I25" s="49"/>
      <c r="J25" s="49"/>
      <c r="K25" s="49"/>
      <c r="L25" s="49"/>
      <c r="N25" s="50"/>
      <c r="O25" s="50"/>
      <c r="P25" s="50"/>
      <c r="Q25" s="50"/>
    </row>
    <row r="26" spans="5:17" ht="14.25" customHeight="1" thickBot="1">
      <c r="E26" s="1" t="s">
        <v>1</v>
      </c>
      <c r="F26" s="14"/>
      <c r="G26" s="14" t="s">
        <v>20</v>
      </c>
      <c r="H26" s="14"/>
      <c r="I26" s="1" t="s">
        <v>3</v>
      </c>
      <c r="J26" s="14"/>
      <c r="K26" s="1" t="s">
        <v>4</v>
      </c>
      <c r="L26" s="14"/>
      <c r="O26" s="1">
        <v>2012</v>
      </c>
      <c r="P26" s="1">
        <v>2013</v>
      </c>
      <c r="Q26" s="1">
        <v>2014</v>
      </c>
    </row>
    <row r="27" spans="1:17" ht="15">
      <c r="A27" s="24"/>
      <c r="B27" s="25"/>
      <c r="C27" s="33" t="s">
        <v>28</v>
      </c>
      <c r="E27" s="26">
        <f>E16+E21</f>
        <v>34891748.091110006</v>
      </c>
      <c r="F27" s="25"/>
      <c r="G27" s="26">
        <f>G16+G21</f>
        <v>41605788.88888</v>
      </c>
      <c r="H27" s="25"/>
      <c r="I27" s="26">
        <f>I16+I21</f>
        <v>40901164.95588</v>
      </c>
      <c r="J27" s="25"/>
      <c r="K27" s="26">
        <f>K16+K21</f>
        <v>37655711.006966814</v>
      </c>
      <c r="L27" s="25"/>
      <c r="N27" s="51" t="s">
        <v>37</v>
      </c>
      <c r="O27" s="39">
        <f>G27/E27-1</f>
        <v>0.1924248902702772</v>
      </c>
      <c r="P27" s="39">
        <f>I27/G27-1</f>
        <v>-0.01693571860593479</v>
      </c>
      <c r="Q27" s="39">
        <f>K27/I27-1</f>
        <v>-0.07934869220507657</v>
      </c>
    </row>
    <row r="28" spans="1:17" ht="15.75" thickBot="1">
      <c r="A28" s="29"/>
      <c r="B28" s="8"/>
      <c r="C28" s="8" t="s">
        <v>27</v>
      </c>
      <c r="D28" s="27"/>
      <c r="E28" s="28">
        <f>E27/E32/1000*100</f>
        <v>3.2453002325365743</v>
      </c>
      <c r="F28" s="8"/>
      <c r="G28" s="28">
        <f>G27/G32/1000*100</f>
        <v>3.9430861433908477</v>
      </c>
      <c r="H28" s="8"/>
      <c r="I28" s="28">
        <f>I27/I32/1000*100</f>
        <v>3.8983897874513556</v>
      </c>
      <c r="J28" s="8"/>
      <c r="K28" s="28">
        <f>K27/K32/1000*100</f>
        <v>3.5575638971917756</v>
      </c>
      <c r="L28" s="8"/>
      <c r="N28" s="52"/>
      <c r="O28" s="8"/>
      <c r="P28" s="8"/>
      <c r="Q28" s="8"/>
    </row>
    <row r="29" ht="15">
      <c r="K29" s="42">
        <f>K27-G27</f>
        <v>-3950077.881913185</v>
      </c>
    </row>
    <row r="30" spans="1:5" ht="15" customHeight="1">
      <c r="A30" s="45" t="s">
        <v>21</v>
      </c>
      <c r="B30" s="45"/>
      <c r="C30" s="15"/>
      <c r="D30" s="15"/>
      <c r="E30" s="15"/>
    </row>
    <row r="31" spans="1:2" ht="23.25" customHeight="1">
      <c r="A31" s="45"/>
      <c r="B31" s="45"/>
    </row>
    <row r="32" spans="2:15" ht="15">
      <c r="B32" s="20"/>
      <c r="C32" s="23" t="s">
        <v>24</v>
      </c>
      <c r="D32" s="20"/>
      <c r="E32" s="22">
        <v>1075147</v>
      </c>
      <c r="F32" s="21" t="s">
        <v>22</v>
      </c>
      <c r="G32" s="22">
        <v>1055158</v>
      </c>
      <c r="H32" s="21" t="s">
        <v>22</v>
      </c>
      <c r="I32" s="22">
        <v>1049181</v>
      </c>
      <c r="J32" s="21" t="s">
        <v>22</v>
      </c>
      <c r="K32" s="22">
        <v>1058469</v>
      </c>
      <c r="L32" s="21" t="s">
        <v>23</v>
      </c>
      <c r="M32" s="19"/>
      <c r="N32" s="19"/>
      <c r="O32" s="19"/>
    </row>
    <row r="33" spans="5:8" ht="15">
      <c r="E33" s="18"/>
      <c r="F33" s="18"/>
      <c r="G33" s="18"/>
      <c r="H33" s="18"/>
    </row>
    <row r="34" ht="15">
      <c r="A34" s="41" t="s">
        <v>38</v>
      </c>
    </row>
  </sheetData>
  <sheetProtection/>
  <mergeCells count="8">
    <mergeCell ref="A30:B31"/>
    <mergeCell ref="E18:L19"/>
    <mergeCell ref="E24:L25"/>
    <mergeCell ref="N2:Q3"/>
    <mergeCell ref="N18:Q19"/>
    <mergeCell ref="N24:Q25"/>
    <mergeCell ref="N27:N28"/>
    <mergeCell ref="E2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Andrés Ramos, Luis Alfonso</dc:creator>
  <cp:keywords/>
  <dc:description/>
  <cp:lastModifiedBy>Jose Antonio Martín Pérez</cp:lastModifiedBy>
  <dcterms:created xsi:type="dcterms:W3CDTF">2015-05-20T10:13:50Z</dcterms:created>
  <dcterms:modified xsi:type="dcterms:W3CDTF">2015-05-21T20:16:21Z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2015-05-21T00:00:00Z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2015-05-21T00:00:00Z</vt:lpwstr>
  </property>
  <property fmtid="{D5CDD505-2E9C-101B-9397-08002B2CF9AE}" pid="15" name="MinhacCategoriasGener">
    <vt:lpwstr>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8866500.00000000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